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1 PAIE 2025/1 MAQUETTES/"/>
    </mc:Choice>
  </mc:AlternateContent>
  <xr:revisionPtr revIDLastSave="10" documentId="8_{8500C2B5-084A-40A0-B9A9-5B0C6DA77FDC}" xr6:coauthVersionLast="47" xr6:coauthVersionMax="47" xr10:uidLastSave="{F4A8A199-CA3C-43BF-BB79-258E631EA1D0}"/>
  <bookViews>
    <workbookView xWindow="-108" yWindow="-108" windowWidth="23256" windowHeight="12456" xr2:uid="{A94160D1-1442-44DD-A018-1CA8D5ADE8AC}"/>
  </bookViews>
  <sheets>
    <sheet name="NOTE " sheetId="3" r:id="rId1"/>
    <sheet name="TAUX NEUTRE MAI " sheetId="1" r:id="rId2"/>
    <sheet name="TAUX NEUTRE JANVIER" sheetId="2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0" i="2" l="1"/>
  <c r="E50" i="2" s="1"/>
  <c r="B49" i="2"/>
  <c r="E49" i="2" s="1"/>
  <c r="B48" i="2"/>
  <c r="E48" i="2" s="1"/>
  <c r="E47" i="2"/>
  <c r="B47" i="2"/>
  <c r="E46" i="2"/>
  <c r="B46" i="2"/>
  <c r="B45" i="2"/>
  <c r="E45" i="2" s="1"/>
  <c r="B44" i="2"/>
  <c r="E44" i="2" s="1"/>
  <c r="E43" i="2"/>
  <c r="B43" i="2"/>
  <c r="B42" i="2"/>
  <c r="E42" i="2" s="1"/>
  <c r="B41" i="2"/>
  <c r="E41" i="2" s="1"/>
  <c r="B40" i="2"/>
  <c r="E40" i="2" s="1"/>
  <c r="E39" i="2"/>
  <c r="B39" i="2"/>
  <c r="B38" i="2"/>
  <c r="E38" i="2" s="1"/>
  <c r="B37" i="2"/>
  <c r="E37" i="2" s="1"/>
  <c r="B36" i="2"/>
  <c r="E36" i="2" s="1"/>
  <c r="E35" i="2"/>
  <c r="B35" i="2"/>
  <c r="B34" i="2"/>
  <c r="E34" i="2" s="1"/>
  <c r="B33" i="2"/>
  <c r="E33" i="2" s="1"/>
  <c r="B32" i="2"/>
  <c r="E32" i="2" s="1"/>
  <c r="E31" i="2"/>
  <c r="B26" i="2"/>
  <c r="E26" i="2" s="1"/>
  <c r="B25" i="2"/>
  <c r="E25" i="2" s="1"/>
  <c r="B24" i="2"/>
  <c r="E23" i="2"/>
  <c r="B23" i="2"/>
  <c r="B22" i="2"/>
  <c r="E22" i="2" s="1"/>
  <c r="B21" i="2"/>
  <c r="E21" i="2" s="1"/>
  <c r="B20" i="2"/>
  <c r="E19" i="2"/>
  <c r="B19" i="2"/>
  <c r="B18" i="2"/>
  <c r="E18" i="2" s="1"/>
  <c r="B17" i="2"/>
  <c r="E17" i="2" s="1"/>
  <c r="B16" i="2"/>
  <c r="E15" i="2"/>
  <c r="B15" i="2"/>
  <c r="B14" i="2"/>
  <c r="E14" i="2" s="1"/>
  <c r="B13" i="2"/>
  <c r="E13" i="2" s="1"/>
  <c r="B12" i="2"/>
  <c r="E12" i="2" s="1"/>
  <c r="H11" i="2"/>
  <c r="E24" i="2" s="1"/>
  <c r="B11" i="2"/>
  <c r="E11" i="2" s="1"/>
  <c r="B10" i="2"/>
  <c r="E10" i="2" s="1"/>
  <c r="B9" i="2"/>
  <c r="E8" i="2"/>
  <c r="B8" i="2"/>
  <c r="E7" i="2"/>
  <c r="B26" i="1"/>
  <c r="B25" i="1"/>
  <c r="A26" i="1" s="1"/>
  <c r="B24" i="1"/>
  <c r="A25" i="1" s="1"/>
  <c r="B23" i="1"/>
  <c r="A24" i="1" s="1"/>
  <c r="B22" i="1"/>
  <c r="A23" i="1" s="1"/>
  <c r="A22" i="1"/>
  <c r="B21" i="1"/>
  <c r="B20" i="1"/>
  <c r="A21" i="1" s="1"/>
  <c r="D21" i="1" s="1"/>
  <c r="B19" i="1"/>
  <c r="A20" i="1" s="1"/>
  <c r="A19" i="1"/>
  <c r="B18" i="1"/>
  <c r="B17" i="1"/>
  <c r="A18" i="1" s="1"/>
  <c r="B16" i="1"/>
  <c r="A17" i="1" s="1"/>
  <c r="B15" i="1"/>
  <c r="A16" i="1" s="1"/>
  <c r="B14" i="1"/>
  <c r="A15" i="1" s="1"/>
  <c r="A14" i="1"/>
  <c r="B13" i="1"/>
  <c r="H12" i="1"/>
  <c r="B12" i="1"/>
  <c r="A13" i="1" s="1"/>
  <c r="D13" i="1" s="1"/>
  <c r="A12" i="1"/>
  <c r="H11" i="1"/>
  <c r="D26" i="1" s="1"/>
  <c r="B11" i="1"/>
  <c r="B10" i="1"/>
  <c r="A11" i="1" s="1"/>
  <c r="D11" i="1" s="1"/>
  <c r="B9" i="1"/>
  <c r="A10" i="1" s="1"/>
  <c r="A9" i="1"/>
  <c r="B8" i="1"/>
  <c r="B7" i="1"/>
  <c r="A8" i="1" s="1"/>
  <c r="E51" i="2" l="1"/>
  <c r="E9" i="2"/>
  <c r="E16" i="2"/>
  <c r="E20" i="2"/>
  <c r="D16" i="1"/>
  <c r="D24" i="1"/>
  <c r="D9" i="1"/>
  <c r="D19" i="1"/>
  <c r="D14" i="1"/>
  <c r="D7" i="1"/>
  <c r="D12" i="1"/>
  <c r="D10" i="1"/>
  <c r="D20" i="1"/>
  <c r="D15" i="1"/>
  <c r="D23" i="1"/>
  <c r="D22" i="1"/>
  <c r="D17" i="1"/>
  <c r="D25" i="1"/>
  <c r="D8" i="1"/>
  <c r="D18" i="1"/>
  <c r="E27" i="2" l="1"/>
  <c r="H12" i="2" s="1"/>
  <c r="D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D8" authorId="0" shapeId="0" xr:uid="{8B8BA304-5CFB-4012-BF02-5D1FD40B21DB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8" authorId="0" shapeId="0" xr:uid="{F8EFA583-ADB4-46A3-95DE-25A421DBA0F6}">
      <text>
        <r>
          <rPr>
            <sz val="9"/>
            <color indexed="81"/>
            <rFont val="Tahoma"/>
            <family val="2"/>
          </rPr>
          <t xml:space="preserve">
La table est programmée de telle sorte que le pourcentage soit reporté dans cette colonne si le salaire net PAS reporté en H11 est supérieur à la tranch inférieure 
</t>
        </r>
      </text>
    </comment>
  </commentList>
</comments>
</file>

<file path=xl/sharedStrings.xml><?xml version="1.0" encoding="utf-8"?>
<sst xmlns="http://schemas.openxmlformats.org/spreadsheetml/2006/main" count="39" uniqueCount="30">
  <si>
    <t xml:space="preserve">Grille du taux neutre 2025 </t>
  </si>
  <si>
    <t xml:space="preserve">Format nombre de la date du 01/05/2025 </t>
  </si>
  <si>
    <t>Tranche inférieure</t>
  </si>
  <si>
    <t>Tranche Supérieure</t>
  </si>
  <si>
    <t xml:space="preserve">Taux </t>
  </si>
  <si>
    <t xml:space="preserve">( permet de faire un test sur la date du mois) </t>
  </si>
  <si>
    <t>0.5 %</t>
  </si>
  <si>
    <t>1.3 %</t>
  </si>
  <si>
    <t>2.1 %</t>
  </si>
  <si>
    <t xml:space="preserve">Salarié X </t>
  </si>
  <si>
    <t>2.9 %</t>
  </si>
  <si>
    <t xml:space="preserve">Base du PAS </t>
  </si>
  <si>
    <t>3.5 %</t>
  </si>
  <si>
    <t>Taux</t>
  </si>
  <si>
    <t>4.1 %</t>
  </si>
  <si>
    <t>5.3 %</t>
  </si>
  <si>
    <t>7.5 %</t>
  </si>
  <si>
    <t>9.9 %</t>
  </si>
  <si>
    <t>11.9 %</t>
  </si>
  <si>
    <t>13.8 %</t>
  </si>
  <si>
    <t>15.8 %</t>
  </si>
  <si>
    <t>17.9 %</t>
  </si>
  <si>
    <t xml:space="preserve">​ </t>
  </si>
  <si>
    <t>Salarié Y</t>
  </si>
  <si>
    <t>Grille du taux neutre applicable au 01/01/ 2025</t>
  </si>
  <si>
    <t xml:space="preserve">Sur les exercices dans lesquels la grille de taux neutre n'est pas actualisée il vous suffit de copier la grille manquante (TAUX NEUTRE MAI) dans la grille de taux neutre </t>
  </si>
  <si>
    <t xml:space="preserve">que vous avez dans la correction. </t>
  </si>
  <si>
    <t>Pour cela vous sélectionnez la feuille TAUX NEUTRE MAI  en cliquant dans le rectangle juste au-dessus du numéro de ligne 1</t>
  </si>
  <si>
    <t xml:space="preserve">Votre feuille est entièrement sélectionnée. </t>
  </si>
  <si>
    <t>Puis vous la recopiez dans la feuille TAUX NEUTRE de votre exercice en faisant COLLER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</si>
</sst>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0"/>
      <name val="Times New Roman"/>
      <family val="1"/>
    </font>
    <font>
      <b/>
      <sz val="12"/>
      <color theme="1"/>
      <name val="Times New Roman"/>
      <family val="1"/>
    </font>
    <font>
      <sz val="9"/>
      <color indexed="81"/>
      <name val="Tahoma"/>
      <family val="2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4" fontId="2" fillId="0" borderId="0" xfId="0" applyNumberFormat="1" applyFont="1"/>
    <xf numFmtId="2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10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2" xfId="0" quotePrefix="1" applyFont="1" applyBorder="1" applyAlignment="1">
      <alignment vertical="center" wrapText="1"/>
    </xf>
    <xf numFmtId="9" fontId="2" fillId="0" borderId="2" xfId="0" applyNumberFormat="1" applyFont="1" applyBorder="1" applyAlignment="1">
      <alignment vertical="center" wrapText="1"/>
    </xf>
    <xf numFmtId="9" fontId="2" fillId="0" borderId="2" xfId="2" applyFont="1" applyBorder="1" applyAlignment="1">
      <alignment horizontal="center" vertical="center"/>
    </xf>
    <xf numFmtId="10" fontId="2" fillId="0" borderId="2" xfId="2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vertical="center" wrapText="1"/>
    </xf>
    <xf numFmtId="10" fontId="2" fillId="0" borderId="2" xfId="2" applyNumberFormat="1" applyFont="1" applyBorder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43" fontId="2" fillId="0" borderId="2" xfId="1" applyFont="1" applyBorder="1" applyAlignment="1">
      <alignment horizontal="center" vertical="center"/>
    </xf>
    <xf numFmtId="4" fontId="2" fillId="0" borderId="0" xfId="0" applyNumberFormat="1" applyFont="1"/>
    <xf numFmtId="43" fontId="2" fillId="0" borderId="2" xfId="1" applyFont="1" applyBorder="1" applyAlignment="1">
      <alignment horizontal="center"/>
    </xf>
    <xf numFmtId="9" fontId="2" fillId="0" borderId="2" xfId="2" applyFont="1" applyBorder="1"/>
    <xf numFmtId="10" fontId="2" fillId="0" borderId="0" xfId="0" applyNumberFormat="1" applyFont="1"/>
    <xf numFmtId="10" fontId="2" fillId="0" borderId="2" xfId="2" applyNumberFormat="1" applyFont="1" applyBorder="1" applyAlignment="1">
      <alignment horizontal="center"/>
    </xf>
    <xf numFmtId="9" fontId="2" fillId="0" borderId="0" xfId="2" applyFont="1" applyBorder="1"/>
    <xf numFmtId="43" fontId="2" fillId="0" borderId="2" xfId="1" applyFont="1" applyBorder="1"/>
    <xf numFmtId="10" fontId="2" fillId="0" borderId="0" xfId="2" applyNumberFormat="1" applyFont="1" applyBorder="1"/>
    <xf numFmtId="0" fontId="6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1%20PAIE%202025/1%20MAQUETTES/MAQUETTE%20SUR%201%20MOIS%20ISOLE%202025.xlsx" TargetMode="External"/><Relationship Id="rId1" Type="http://schemas.openxmlformats.org/officeDocument/2006/relationships/externalLinkPath" Target="MAQUETTE%20SUR%201%20MOIS%20ISOLE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"/>
      <sheetName val="INTRODUCTION "/>
      <sheetName val="Masque de Saisie"/>
      <sheetName val="BP VERSION JANVIER 2023"/>
      <sheetName val="BP FORMAT JUILLET 2023"/>
      <sheetName val="HEURES SUPPLEMENTAIRES "/>
      <sheetName val="FEUILLE DE CONTROLE "/>
      <sheetName val="TAUX NEUTRE "/>
      <sheetName val="TABLE DES TAUX 2025 "/>
      <sheetName val="TR Matrice Net Imposable "/>
      <sheetName val="TR Matrice Cotisations "/>
      <sheetName val="RED. GEN. de COT. Janv"/>
      <sheetName val="Red Gen de CoBP Format Juillet"/>
      <sheetName val="TAUX NEUTRE JANVIER  "/>
      <sheetName val="TAUX NEUTRE  MAI "/>
      <sheetName val="MATRICE IJSS ABSENCE "/>
      <sheetName val="MATRICE IJSS MALADIE"/>
      <sheetName val="MATRICE IJSS MATERNITE "/>
      <sheetName val="MATRICE ISS AT "/>
    </sheetNames>
    <sheetDataSet>
      <sheetData sheetId="0"/>
      <sheetData sheetId="1"/>
      <sheetData sheetId="2"/>
      <sheetData sheetId="3"/>
      <sheetData sheetId="4">
        <row r="10">
          <cell r="H10">
            <v>45931</v>
          </cell>
        </row>
        <row r="89">
          <cell r="D89">
            <v>1571.54</v>
          </cell>
        </row>
      </sheetData>
      <sheetData sheetId="5"/>
      <sheetData sheetId="6"/>
      <sheetData sheetId="7">
        <row r="5">
          <cell r="K5">
            <v>45778</v>
          </cell>
        </row>
        <row r="27">
          <cell r="D27">
            <v>0</v>
          </cell>
        </row>
      </sheetData>
      <sheetData sheetId="8"/>
      <sheetData sheetId="9"/>
      <sheetData sheetId="10"/>
      <sheetData sheetId="11"/>
      <sheetData sheetId="12"/>
      <sheetData sheetId="13">
        <row r="7">
          <cell r="C7">
            <v>1591</v>
          </cell>
        </row>
        <row r="8">
          <cell r="C8">
            <v>1653</v>
          </cell>
        </row>
        <row r="9">
          <cell r="C9">
            <v>1759</v>
          </cell>
        </row>
        <row r="10">
          <cell r="C10">
            <v>1877</v>
          </cell>
        </row>
        <row r="11">
          <cell r="C11">
            <v>2006</v>
          </cell>
        </row>
        <row r="12">
          <cell r="C12">
            <v>2113</v>
          </cell>
        </row>
        <row r="13">
          <cell r="C13">
            <v>2253</v>
          </cell>
        </row>
        <row r="14">
          <cell r="C14">
            <v>2666</v>
          </cell>
        </row>
        <row r="15">
          <cell r="C15">
            <v>3052</v>
          </cell>
        </row>
        <row r="16">
          <cell r="C16">
            <v>3476</v>
          </cell>
        </row>
        <row r="17">
          <cell r="C17">
            <v>3913</v>
          </cell>
        </row>
        <row r="18">
          <cell r="C18">
            <v>4566</v>
          </cell>
        </row>
        <row r="19">
          <cell r="C19">
            <v>5475</v>
          </cell>
        </row>
        <row r="20">
          <cell r="C20">
            <v>6851</v>
          </cell>
        </row>
        <row r="21">
          <cell r="C21">
            <v>8557</v>
          </cell>
        </row>
        <row r="22">
          <cell r="C22">
            <v>11877</v>
          </cell>
        </row>
        <row r="23">
          <cell r="C23">
            <v>16086</v>
          </cell>
        </row>
        <row r="24">
          <cell r="C24">
            <v>25251</v>
          </cell>
        </row>
        <row r="25">
          <cell r="C25">
            <v>54088</v>
          </cell>
        </row>
        <row r="26">
          <cell r="C26">
            <v>99999999999</v>
          </cell>
        </row>
      </sheetData>
      <sheetData sheetId="14">
        <row r="7">
          <cell r="B7">
            <v>1620</v>
          </cell>
        </row>
        <row r="8">
          <cell r="B8">
            <v>1683</v>
          </cell>
        </row>
        <row r="9">
          <cell r="B9">
            <v>1791</v>
          </cell>
        </row>
        <row r="10">
          <cell r="B10">
            <v>1911</v>
          </cell>
        </row>
        <row r="11">
          <cell r="B11">
            <v>2042</v>
          </cell>
        </row>
        <row r="12">
          <cell r="B12">
            <v>2151</v>
          </cell>
        </row>
        <row r="13">
          <cell r="B13">
            <v>2294</v>
          </cell>
        </row>
        <row r="14">
          <cell r="B14">
            <v>2714</v>
          </cell>
        </row>
        <row r="15">
          <cell r="B15">
            <v>3107</v>
          </cell>
        </row>
        <row r="16">
          <cell r="B16">
            <v>3539</v>
          </cell>
        </row>
        <row r="17">
          <cell r="B17">
            <v>3983</v>
          </cell>
        </row>
        <row r="18">
          <cell r="B18">
            <v>4648</v>
          </cell>
        </row>
        <row r="19">
          <cell r="B19">
            <v>5574</v>
          </cell>
        </row>
        <row r="20">
          <cell r="B20">
            <v>6974</v>
          </cell>
        </row>
        <row r="21">
          <cell r="B21">
            <v>8711</v>
          </cell>
        </row>
        <row r="22">
          <cell r="B22">
            <v>12091</v>
          </cell>
        </row>
        <row r="23">
          <cell r="B23">
            <v>16376</v>
          </cell>
        </row>
        <row r="24">
          <cell r="B24">
            <v>25706</v>
          </cell>
        </row>
        <row r="25">
          <cell r="B25">
            <v>55062</v>
          </cell>
        </row>
      </sheetData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0591A-AABA-4374-B079-CADA90D7F517}">
  <dimension ref="B3:D7"/>
  <sheetViews>
    <sheetView tabSelected="1" workbookViewId="0">
      <selection sqref="A1:XFD1048576"/>
    </sheetView>
  </sheetViews>
  <sheetFormatPr baseColWidth="10" defaultRowHeight="15.6" x14ac:dyDescent="0.3"/>
  <cols>
    <col min="1" max="16384" width="11.5546875" style="1"/>
  </cols>
  <sheetData>
    <row r="3" spans="2:4" x14ac:dyDescent="0.3">
      <c r="B3" s="1" t="s">
        <v>25</v>
      </c>
    </row>
    <row r="4" spans="2:4" x14ac:dyDescent="0.3">
      <c r="B4" s="1" t="s">
        <v>26</v>
      </c>
    </row>
    <row r="5" spans="2:4" x14ac:dyDescent="0.3">
      <c r="B5" s="1" t="s">
        <v>27</v>
      </c>
    </row>
    <row r="6" spans="2:4" x14ac:dyDescent="0.3">
      <c r="C6" s="1" t="s">
        <v>28</v>
      </c>
    </row>
    <row r="7" spans="2:4" x14ac:dyDescent="0.3">
      <c r="D7" s="1" t="s">
        <v>29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867260-9458-4731-BE55-816BB0BE9F09}">
  <dimension ref="A1:K29"/>
  <sheetViews>
    <sheetView workbookViewId="0">
      <selection activeCell="A3" sqref="A2:A3"/>
    </sheetView>
  </sheetViews>
  <sheetFormatPr baseColWidth="10" defaultRowHeight="15.6" x14ac:dyDescent="0.3"/>
  <cols>
    <col min="1" max="3" width="23.21875" style="1" customWidth="1"/>
    <col min="4" max="16384" width="11.5546875" style="1"/>
  </cols>
  <sheetData>
    <row r="1" spans="1:11" x14ac:dyDescent="0.3">
      <c r="B1" s="28" t="s">
        <v>0</v>
      </c>
      <c r="C1" s="28"/>
      <c r="D1" s="28"/>
      <c r="E1" s="28"/>
      <c r="F1" s="28"/>
      <c r="G1" s="28"/>
      <c r="H1" s="28"/>
    </row>
    <row r="2" spans="1:11" x14ac:dyDescent="0.3">
      <c r="A2" s="27"/>
      <c r="E2" s="2"/>
    </row>
    <row r="3" spans="1:11" x14ac:dyDescent="0.3">
      <c r="E3" s="2"/>
    </row>
    <row r="4" spans="1:11" x14ac:dyDescent="0.3">
      <c r="E4" s="2"/>
    </row>
    <row r="5" spans="1:11" x14ac:dyDescent="0.3">
      <c r="E5" s="2"/>
      <c r="G5" s="1" t="s">
        <v>1</v>
      </c>
      <c r="K5" s="3">
        <v>45778</v>
      </c>
    </row>
    <row r="6" spans="1:11" x14ac:dyDescent="0.3">
      <c r="B6" s="4" t="s">
        <v>2</v>
      </c>
      <c r="C6" s="4" t="s">
        <v>3</v>
      </c>
      <c r="D6" s="4" t="s">
        <v>4</v>
      </c>
      <c r="E6" s="4"/>
      <c r="G6" s="1" t="s">
        <v>5</v>
      </c>
      <c r="K6" s="5"/>
    </row>
    <row r="7" spans="1:11" x14ac:dyDescent="0.3">
      <c r="A7" s="6">
        <v>0</v>
      </c>
      <c r="B7" s="7">
        <f>IF('[1]BP FORMAT JUILLET 2023'!$H$10&lt;'[1]TAUX NEUTRE '!$K$5,'[1]TAUX NEUTRE JANVIER  '!C7,'[1]TAUX NEUTRE  MAI '!B7)</f>
        <v>1620</v>
      </c>
      <c r="C7" s="8">
        <v>0</v>
      </c>
      <c r="D7" s="9">
        <f t="shared" ref="D7:D26" si="0" xml:space="preserve"> IF($H$11&gt;=A7,IF($H$11&lt;B7,C7,0),0)</f>
        <v>0</v>
      </c>
    </row>
    <row r="8" spans="1:11" x14ac:dyDescent="0.3">
      <c r="A8" s="6">
        <f>B7</f>
        <v>1620</v>
      </c>
      <c r="B8" s="7">
        <f>IF('[1]BP FORMAT JUILLET 2023'!$H$10&lt;'[1]TAUX NEUTRE '!$K$5,'[1]TAUX NEUTRE JANVIER  '!C8,'[1]TAUX NEUTRE  MAI '!B8)</f>
        <v>1683</v>
      </c>
      <c r="C8" s="6" t="s">
        <v>6</v>
      </c>
      <c r="D8" s="10">
        <f t="shared" si="0"/>
        <v>0</v>
      </c>
    </row>
    <row r="9" spans="1:11" x14ac:dyDescent="0.3">
      <c r="A9" s="6">
        <f>B8</f>
        <v>1683</v>
      </c>
      <c r="B9" s="7">
        <f>IF('[1]BP FORMAT JUILLET 2023'!$H$10&lt;'[1]TAUX NEUTRE '!$K$5,'[1]TAUX NEUTRE JANVIER  '!C9,'[1]TAUX NEUTRE  MAI '!B9)</f>
        <v>1791</v>
      </c>
      <c r="C9" s="6" t="s">
        <v>7</v>
      </c>
      <c r="D9" s="10">
        <f t="shared" si="0"/>
        <v>0</v>
      </c>
    </row>
    <row r="10" spans="1:11" x14ac:dyDescent="0.3">
      <c r="A10" s="6">
        <f>B9</f>
        <v>1791</v>
      </c>
      <c r="B10" s="7">
        <f>IF('[1]BP FORMAT JUILLET 2023'!$H$10&lt;'[1]TAUX NEUTRE '!$K$5,'[1]TAUX NEUTRE JANVIER  '!C10,'[1]TAUX NEUTRE  MAI '!B10)</f>
        <v>1911</v>
      </c>
      <c r="C10" s="6" t="s">
        <v>8</v>
      </c>
      <c r="D10" s="10">
        <f t="shared" si="0"/>
        <v>0</v>
      </c>
      <c r="G10" s="29" t="s">
        <v>9</v>
      </c>
      <c r="H10" s="29"/>
    </row>
    <row r="11" spans="1:11" x14ac:dyDescent="0.3">
      <c r="A11" s="6">
        <f>B10</f>
        <v>1911</v>
      </c>
      <c r="B11" s="7">
        <f>IF('[1]BP FORMAT JUILLET 2023'!$H$10&lt;'[1]TAUX NEUTRE '!$K$5,'[1]TAUX NEUTRE JANVIER  '!C11,'[1]TAUX NEUTRE  MAI '!B11)</f>
        <v>2042</v>
      </c>
      <c r="C11" s="6" t="s">
        <v>10</v>
      </c>
      <c r="D11" s="10">
        <f t="shared" si="0"/>
        <v>0</v>
      </c>
      <c r="G11" s="11" t="s">
        <v>11</v>
      </c>
      <c r="H11" s="12">
        <f>'[1]BP FORMAT JUILLET 2023'!D89</f>
        <v>1571.54</v>
      </c>
    </row>
    <row r="12" spans="1:11" x14ac:dyDescent="0.3">
      <c r="A12" s="6">
        <f>B11</f>
        <v>2042</v>
      </c>
      <c r="B12" s="7">
        <f>IF('[1]BP FORMAT JUILLET 2023'!$H$10&lt;'[1]TAUX NEUTRE '!$K$5,'[1]TAUX NEUTRE JANVIER  '!C12,'[1]TAUX NEUTRE  MAI '!B12)</f>
        <v>2151</v>
      </c>
      <c r="C12" s="6" t="s">
        <v>12</v>
      </c>
      <c r="D12" s="10">
        <f t="shared" si="0"/>
        <v>0</v>
      </c>
      <c r="G12" s="11" t="s">
        <v>13</v>
      </c>
      <c r="H12" s="13">
        <f>'[1]TAUX NEUTRE '!D27</f>
        <v>0</v>
      </c>
    </row>
    <row r="13" spans="1:11" x14ac:dyDescent="0.3">
      <c r="A13" s="6">
        <f t="shared" ref="A13:A24" si="1">B12</f>
        <v>2151</v>
      </c>
      <c r="B13" s="7">
        <f>IF('[1]BP FORMAT JUILLET 2023'!$H$10&lt;'[1]TAUX NEUTRE '!$K$5,'[1]TAUX NEUTRE JANVIER  '!C13,'[1]TAUX NEUTRE  MAI '!B13)</f>
        <v>2294</v>
      </c>
      <c r="C13" s="6" t="s">
        <v>14</v>
      </c>
      <c r="D13" s="10">
        <f t="shared" si="0"/>
        <v>0</v>
      </c>
    </row>
    <row r="14" spans="1:11" x14ac:dyDescent="0.3">
      <c r="A14" s="6">
        <f t="shared" si="1"/>
        <v>2294</v>
      </c>
      <c r="B14" s="7">
        <f>IF('[1]BP FORMAT JUILLET 2023'!$H$10&lt;'[1]TAUX NEUTRE '!$K$5,'[1]TAUX NEUTRE JANVIER  '!C14,'[1]TAUX NEUTRE  MAI '!B14)</f>
        <v>2714</v>
      </c>
      <c r="C14" s="6" t="s">
        <v>15</v>
      </c>
      <c r="D14" s="10">
        <f t="shared" si="0"/>
        <v>0</v>
      </c>
    </row>
    <row r="15" spans="1:11" x14ac:dyDescent="0.3">
      <c r="A15" s="6">
        <f t="shared" si="1"/>
        <v>2714</v>
      </c>
      <c r="B15" s="7">
        <f>IF('[1]BP FORMAT JUILLET 2023'!$H$10&lt;'[1]TAUX NEUTRE '!$K$5,'[1]TAUX NEUTRE JANVIER  '!C15,'[1]TAUX NEUTRE  MAI '!B15)</f>
        <v>3107</v>
      </c>
      <c r="C15" s="6" t="s">
        <v>16</v>
      </c>
      <c r="D15" s="10">
        <f t="shared" si="0"/>
        <v>0</v>
      </c>
    </row>
    <row r="16" spans="1:11" x14ac:dyDescent="0.3">
      <c r="A16" s="6">
        <f t="shared" si="1"/>
        <v>3107</v>
      </c>
      <c r="B16" s="7">
        <f>IF('[1]BP FORMAT JUILLET 2023'!$H$10&lt;'[1]TAUX NEUTRE '!$K$5,'[1]TAUX NEUTRE JANVIER  '!C16,'[1]TAUX NEUTRE  MAI '!B16)</f>
        <v>3539</v>
      </c>
      <c r="C16" s="6" t="s">
        <v>17</v>
      </c>
      <c r="D16" s="10">
        <f t="shared" si="0"/>
        <v>0</v>
      </c>
    </row>
    <row r="17" spans="1:4" x14ac:dyDescent="0.3">
      <c r="A17" s="6">
        <f t="shared" si="1"/>
        <v>3539</v>
      </c>
      <c r="B17" s="7">
        <f>IF('[1]BP FORMAT JUILLET 2023'!$H$10&lt;'[1]TAUX NEUTRE '!$K$5,'[1]TAUX NEUTRE JANVIER  '!C17,'[1]TAUX NEUTRE  MAI '!B17)</f>
        <v>3983</v>
      </c>
      <c r="C17" s="6" t="s">
        <v>18</v>
      </c>
      <c r="D17" s="10">
        <f t="shared" si="0"/>
        <v>0</v>
      </c>
    </row>
    <row r="18" spans="1:4" x14ac:dyDescent="0.3">
      <c r="A18" s="6">
        <f t="shared" si="1"/>
        <v>3983</v>
      </c>
      <c r="B18" s="7">
        <f>IF('[1]BP FORMAT JUILLET 2023'!$H$10&lt;'[1]TAUX NEUTRE '!$K$5,'[1]TAUX NEUTRE JANVIER  '!C18,'[1]TAUX NEUTRE  MAI '!B18)</f>
        <v>4648</v>
      </c>
      <c r="C18" s="6" t="s">
        <v>19</v>
      </c>
      <c r="D18" s="10">
        <f t="shared" si="0"/>
        <v>0</v>
      </c>
    </row>
    <row r="19" spans="1:4" x14ac:dyDescent="0.3">
      <c r="A19" s="6">
        <f t="shared" si="1"/>
        <v>4648</v>
      </c>
      <c r="B19" s="7">
        <f>IF('[1]BP FORMAT JUILLET 2023'!$H$10&lt;'[1]TAUX NEUTRE '!$K$5,'[1]TAUX NEUTRE JANVIER  '!C19,'[1]TAUX NEUTRE  MAI '!B19)</f>
        <v>5574</v>
      </c>
      <c r="C19" s="6" t="s">
        <v>20</v>
      </c>
      <c r="D19" s="10">
        <f t="shared" si="0"/>
        <v>0</v>
      </c>
    </row>
    <row r="20" spans="1:4" x14ac:dyDescent="0.3">
      <c r="A20" s="6">
        <f t="shared" si="1"/>
        <v>5574</v>
      </c>
      <c r="B20" s="7">
        <f>IF('[1]BP FORMAT JUILLET 2023'!$H$10&lt;'[1]TAUX NEUTRE '!$K$5,'[1]TAUX NEUTRE JANVIER  '!C20,'[1]TAUX NEUTRE  MAI '!B20)</f>
        <v>6974</v>
      </c>
      <c r="C20" s="6" t="s">
        <v>21</v>
      </c>
      <c r="D20" s="10">
        <f t="shared" si="0"/>
        <v>0</v>
      </c>
    </row>
    <row r="21" spans="1:4" x14ac:dyDescent="0.3">
      <c r="A21" s="6">
        <f t="shared" si="1"/>
        <v>6974</v>
      </c>
      <c r="B21" s="7">
        <f>IF('[1]BP FORMAT JUILLET 2023'!$H$10&lt;'[1]TAUX NEUTRE '!$K$5,'[1]TAUX NEUTRE JANVIER  '!C21,'[1]TAUX NEUTRE  MAI '!B21)</f>
        <v>8711</v>
      </c>
      <c r="C21" s="8">
        <v>0.2</v>
      </c>
      <c r="D21" s="10">
        <f t="shared" si="0"/>
        <v>0</v>
      </c>
    </row>
    <row r="22" spans="1:4" x14ac:dyDescent="0.3">
      <c r="A22" s="6">
        <f t="shared" si="1"/>
        <v>8711</v>
      </c>
      <c r="B22" s="7">
        <f>IF('[1]BP FORMAT JUILLET 2023'!$H$10&lt;'[1]TAUX NEUTRE '!$K$5,'[1]TAUX NEUTRE JANVIER  '!C22,'[1]TAUX NEUTRE  MAI '!B22)</f>
        <v>12091</v>
      </c>
      <c r="C22" s="8">
        <v>0.24</v>
      </c>
      <c r="D22" s="10">
        <f t="shared" si="0"/>
        <v>0</v>
      </c>
    </row>
    <row r="23" spans="1:4" x14ac:dyDescent="0.3">
      <c r="A23" s="6">
        <f t="shared" si="1"/>
        <v>12091</v>
      </c>
      <c r="B23" s="7">
        <f>IF('[1]BP FORMAT JUILLET 2023'!$H$10&lt;'[1]TAUX NEUTRE '!$K$5,'[1]TAUX NEUTRE JANVIER  '!C23,'[1]TAUX NEUTRE  MAI '!B23)</f>
        <v>16376</v>
      </c>
      <c r="C23" s="8">
        <v>0.28000000000000003</v>
      </c>
      <c r="D23" s="10">
        <f t="shared" si="0"/>
        <v>0</v>
      </c>
    </row>
    <row r="24" spans="1:4" x14ac:dyDescent="0.3">
      <c r="A24" s="6">
        <f t="shared" si="1"/>
        <v>16376</v>
      </c>
      <c r="B24" s="7">
        <f>IF('[1]BP FORMAT JUILLET 2023'!$H$10&lt;'[1]TAUX NEUTRE '!$K$5,'[1]TAUX NEUTRE JANVIER  '!C24,'[1]TAUX NEUTRE  MAI '!B24)</f>
        <v>25706</v>
      </c>
      <c r="C24" s="8">
        <v>0.33</v>
      </c>
      <c r="D24" s="10">
        <f t="shared" si="0"/>
        <v>0</v>
      </c>
    </row>
    <row r="25" spans="1:4" x14ac:dyDescent="0.3">
      <c r="A25" s="6">
        <f>B24</f>
        <v>25706</v>
      </c>
      <c r="B25" s="7">
        <f>IF('[1]BP FORMAT JUILLET 2023'!$H$10&lt;'[1]TAUX NEUTRE '!$K$5,'[1]TAUX NEUTRE JANVIER  '!C25,'[1]TAUX NEUTRE  MAI '!B25)</f>
        <v>55062</v>
      </c>
      <c r="C25" s="8">
        <v>0.38</v>
      </c>
      <c r="D25" s="10">
        <f t="shared" si="0"/>
        <v>0</v>
      </c>
    </row>
    <row r="26" spans="1:4" x14ac:dyDescent="0.3">
      <c r="A26" s="6">
        <f>B25</f>
        <v>55062</v>
      </c>
      <c r="B26" s="7">
        <f>IF('[1]BP FORMAT JUILLET 2023'!$H$10&lt;'[1]TAUX NEUTRE '!$K$5,'[1]TAUX NEUTRE JANVIER  '!C26,'[1]TAUX NEUTRE  MAI '!B26)</f>
        <v>0</v>
      </c>
      <c r="C26" s="8">
        <v>0.43</v>
      </c>
      <c r="D26" s="10">
        <f t="shared" si="0"/>
        <v>0</v>
      </c>
    </row>
    <row r="27" spans="1:4" x14ac:dyDescent="0.3">
      <c r="A27" s="14"/>
      <c r="B27" s="14"/>
      <c r="D27" s="15">
        <f>SUM(D7:D26)</f>
        <v>0</v>
      </c>
    </row>
    <row r="29" spans="1:4" x14ac:dyDescent="0.3">
      <c r="A29" s="16" t="s">
        <v>22</v>
      </c>
      <c r="B29" s="16"/>
    </row>
  </sheetData>
  <mergeCells count="2">
    <mergeCell ref="B1:H1"/>
    <mergeCell ref="G10:H10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91B530-D984-42C1-9217-F8FE1C20004F}">
  <dimension ref="B1:K53"/>
  <sheetViews>
    <sheetView workbookViewId="0">
      <selection activeCell="C16" sqref="C16"/>
    </sheetView>
  </sheetViews>
  <sheetFormatPr baseColWidth="10" defaultColWidth="11.44140625" defaultRowHeight="15.6" x14ac:dyDescent="0.3"/>
  <cols>
    <col min="1" max="1" width="3.33203125" style="1" customWidth="1"/>
    <col min="2" max="3" width="25.6640625" style="1" customWidth="1"/>
    <col min="4" max="4" width="11.44140625" style="1"/>
    <col min="5" max="5" width="11.88671875" style="2" bestFit="1" customWidth="1"/>
    <col min="6" max="6" width="17.88671875" style="1" bestFit="1" customWidth="1"/>
    <col min="7" max="7" width="18.88671875" style="1" bestFit="1" customWidth="1"/>
    <col min="8" max="16384" width="11.44140625" style="1"/>
  </cols>
  <sheetData>
    <row r="1" spans="2:11" ht="20.25" customHeight="1" x14ac:dyDescent="0.3">
      <c r="B1" s="30" t="s">
        <v>24</v>
      </c>
      <c r="C1" s="30"/>
      <c r="D1" s="30"/>
      <c r="E1" s="30"/>
      <c r="F1" s="30"/>
      <c r="G1" s="30"/>
      <c r="H1" s="30"/>
    </row>
    <row r="2" spans="2:11" ht="14.25" customHeight="1" x14ac:dyDescent="0.3"/>
    <row r="3" spans="2:11" ht="14.25" customHeight="1" x14ac:dyDescent="0.3"/>
    <row r="5" spans="2:11" ht="14.25" customHeight="1" x14ac:dyDescent="0.3"/>
    <row r="6" spans="2:11" ht="14.25" customHeight="1" x14ac:dyDescent="0.3">
      <c r="B6" s="4" t="s">
        <v>2</v>
      </c>
      <c r="C6" s="4" t="s">
        <v>3</v>
      </c>
      <c r="D6" s="4" t="s">
        <v>4</v>
      </c>
      <c r="E6" s="4"/>
      <c r="J6" s="17"/>
      <c r="K6" s="5"/>
    </row>
    <row r="7" spans="2:11" ht="14.25" customHeight="1" x14ac:dyDescent="0.3">
      <c r="B7" s="18">
        <v>0</v>
      </c>
      <c r="C7" s="18">
        <v>1591</v>
      </c>
      <c r="D7" s="18">
        <v>0</v>
      </c>
      <c r="E7" s="9">
        <f t="shared" ref="E7:E26" si="0" xml:space="preserve"> IF($H$11&gt;=B7,IF($H$11&lt;C7,D7,0),0)</f>
        <v>0</v>
      </c>
    </row>
    <row r="8" spans="2:11" ht="14.25" customHeight="1" x14ac:dyDescent="0.3">
      <c r="B8" s="18">
        <f>C7</f>
        <v>1591</v>
      </c>
      <c r="C8" s="18">
        <v>1653</v>
      </c>
      <c r="D8" s="10">
        <v>5.0000000000000001E-3</v>
      </c>
      <c r="E8" s="10">
        <f t="shared" si="0"/>
        <v>0</v>
      </c>
    </row>
    <row r="9" spans="2:11" ht="14.25" customHeight="1" x14ac:dyDescent="0.3">
      <c r="B9" s="18">
        <f t="shared" ref="B9:B26" si="1">C8</f>
        <v>1653</v>
      </c>
      <c r="C9" s="18">
        <v>1759</v>
      </c>
      <c r="D9" s="10">
        <v>1.2999999999999999E-2</v>
      </c>
      <c r="E9" s="10">
        <f t="shared" si="0"/>
        <v>0</v>
      </c>
    </row>
    <row r="10" spans="2:11" ht="14.25" customHeight="1" x14ac:dyDescent="0.3">
      <c r="B10" s="18">
        <f t="shared" si="1"/>
        <v>1759</v>
      </c>
      <c r="C10" s="18">
        <v>1877</v>
      </c>
      <c r="D10" s="10">
        <v>2.1000000000000001E-2</v>
      </c>
      <c r="E10" s="10">
        <f t="shared" si="0"/>
        <v>0</v>
      </c>
      <c r="G10" s="29" t="s">
        <v>9</v>
      </c>
      <c r="H10" s="29"/>
    </row>
    <row r="11" spans="2:11" ht="14.25" customHeight="1" x14ac:dyDescent="0.3">
      <c r="B11" s="18">
        <f t="shared" si="1"/>
        <v>1877</v>
      </c>
      <c r="C11" s="18">
        <v>2006</v>
      </c>
      <c r="D11" s="10">
        <v>2.9000000000000001E-2</v>
      </c>
      <c r="E11" s="10">
        <f t="shared" si="0"/>
        <v>0</v>
      </c>
      <c r="G11" s="11" t="s">
        <v>11</v>
      </c>
      <c r="H11" s="12">
        <f>'[1]BP FORMAT JUILLET 2023'!D89</f>
        <v>1571.54</v>
      </c>
    </row>
    <row r="12" spans="2:11" ht="14.25" customHeight="1" x14ac:dyDescent="0.3">
      <c r="B12" s="18">
        <f t="shared" si="1"/>
        <v>2006</v>
      </c>
      <c r="C12" s="18">
        <v>2113</v>
      </c>
      <c r="D12" s="10">
        <v>3.5000000000000003E-2</v>
      </c>
      <c r="E12" s="10">
        <f t="shared" si="0"/>
        <v>0</v>
      </c>
      <c r="G12" s="11" t="s">
        <v>13</v>
      </c>
      <c r="H12" s="13">
        <f>E27</f>
        <v>0</v>
      </c>
    </row>
    <row r="13" spans="2:11" ht="14.25" customHeight="1" x14ac:dyDescent="0.3">
      <c r="B13" s="18">
        <f t="shared" si="1"/>
        <v>2113</v>
      </c>
      <c r="C13" s="18">
        <v>2253</v>
      </c>
      <c r="D13" s="10">
        <v>4.1000000000000002E-2</v>
      </c>
      <c r="E13" s="10">
        <f t="shared" si="0"/>
        <v>0</v>
      </c>
    </row>
    <row r="14" spans="2:11" ht="14.25" customHeight="1" x14ac:dyDescent="0.3">
      <c r="B14" s="18">
        <f t="shared" si="1"/>
        <v>2253</v>
      </c>
      <c r="C14" s="18">
        <v>2666</v>
      </c>
      <c r="D14" s="10">
        <v>5.2999999999999999E-2</v>
      </c>
      <c r="E14" s="10">
        <f t="shared" si="0"/>
        <v>0</v>
      </c>
    </row>
    <row r="15" spans="2:11" ht="14.25" customHeight="1" x14ac:dyDescent="0.3">
      <c r="B15" s="18">
        <f t="shared" si="1"/>
        <v>2666</v>
      </c>
      <c r="C15" s="18">
        <v>3052</v>
      </c>
      <c r="D15" s="10">
        <v>7.4999999999999997E-2</v>
      </c>
      <c r="E15" s="10">
        <f t="shared" si="0"/>
        <v>0</v>
      </c>
    </row>
    <row r="16" spans="2:11" ht="14.25" customHeight="1" x14ac:dyDescent="0.3">
      <c r="B16" s="18">
        <f t="shared" si="1"/>
        <v>3052</v>
      </c>
      <c r="C16" s="18">
        <v>3476</v>
      </c>
      <c r="D16" s="10">
        <v>9.9000000000000005E-2</v>
      </c>
      <c r="E16" s="10">
        <f t="shared" si="0"/>
        <v>0</v>
      </c>
    </row>
    <row r="17" spans="2:11" ht="14.25" customHeight="1" x14ac:dyDescent="0.3">
      <c r="B17" s="18">
        <f t="shared" si="1"/>
        <v>3476</v>
      </c>
      <c r="C17" s="18">
        <v>3913</v>
      </c>
      <c r="D17" s="10">
        <v>0.11899999999999999</v>
      </c>
      <c r="E17" s="10">
        <f t="shared" si="0"/>
        <v>0</v>
      </c>
    </row>
    <row r="18" spans="2:11" ht="14.25" customHeight="1" x14ac:dyDescent="0.3">
      <c r="B18" s="18">
        <f t="shared" si="1"/>
        <v>3913</v>
      </c>
      <c r="C18" s="18">
        <v>4566</v>
      </c>
      <c r="D18" s="10">
        <v>0.13800000000000001</v>
      </c>
      <c r="E18" s="10">
        <f t="shared" si="0"/>
        <v>0</v>
      </c>
    </row>
    <row r="19" spans="2:11" ht="14.25" customHeight="1" x14ac:dyDescent="0.3">
      <c r="B19" s="18">
        <f t="shared" si="1"/>
        <v>4566</v>
      </c>
      <c r="C19" s="18">
        <v>5475</v>
      </c>
      <c r="D19" s="10">
        <v>0.158</v>
      </c>
      <c r="E19" s="10">
        <f t="shared" si="0"/>
        <v>0</v>
      </c>
    </row>
    <row r="20" spans="2:11" ht="14.25" customHeight="1" x14ac:dyDescent="0.3">
      <c r="B20" s="18">
        <f t="shared" si="1"/>
        <v>5475</v>
      </c>
      <c r="C20" s="18">
        <v>6851</v>
      </c>
      <c r="D20" s="10">
        <v>0.17899999999999999</v>
      </c>
      <c r="E20" s="10">
        <f t="shared" si="0"/>
        <v>0</v>
      </c>
    </row>
    <row r="21" spans="2:11" ht="14.25" customHeight="1" x14ac:dyDescent="0.3">
      <c r="B21" s="18">
        <f t="shared" si="1"/>
        <v>6851</v>
      </c>
      <c r="C21" s="18">
        <v>8557</v>
      </c>
      <c r="D21" s="10">
        <v>0.2</v>
      </c>
      <c r="E21" s="10">
        <f t="shared" si="0"/>
        <v>0</v>
      </c>
    </row>
    <row r="22" spans="2:11" ht="14.25" customHeight="1" x14ac:dyDescent="0.3">
      <c r="B22" s="18">
        <f t="shared" si="1"/>
        <v>8557</v>
      </c>
      <c r="C22" s="18">
        <v>11877</v>
      </c>
      <c r="D22" s="10">
        <v>0.24</v>
      </c>
      <c r="E22" s="10">
        <f t="shared" si="0"/>
        <v>0</v>
      </c>
    </row>
    <row r="23" spans="2:11" ht="14.25" customHeight="1" x14ac:dyDescent="0.3">
      <c r="B23" s="18">
        <f t="shared" si="1"/>
        <v>11877</v>
      </c>
      <c r="C23" s="18">
        <v>16086</v>
      </c>
      <c r="D23" s="10">
        <v>0.28000000000000003</v>
      </c>
      <c r="E23" s="10">
        <f t="shared" si="0"/>
        <v>0</v>
      </c>
    </row>
    <row r="24" spans="2:11" ht="14.25" customHeight="1" x14ac:dyDescent="0.3">
      <c r="B24" s="18">
        <f t="shared" si="1"/>
        <v>16086</v>
      </c>
      <c r="C24" s="18">
        <v>25251</v>
      </c>
      <c r="D24" s="10">
        <v>0.33</v>
      </c>
      <c r="E24" s="10">
        <f t="shared" si="0"/>
        <v>0</v>
      </c>
    </row>
    <row r="25" spans="2:11" ht="14.25" customHeight="1" x14ac:dyDescent="0.3">
      <c r="B25" s="18">
        <f t="shared" si="1"/>
        <v>25251</v>
      </c>
      <c r="C25" s="18">
        <v>54088</v>
      </c>
      <c r="D25" s="10">
        <v>0.38</v>
      </c>
      <c r="E25" s="10">
        <f t="shared" si="0"/>
        <v>0</v>
      </c>
    </row>
    <row r="26" spans="2:11" ht="14.25" customHeight="1" x14ac:dyDescent="0.3">
      <c r="B26" s="18">
        <f t="shared" si="1"/>
        <v>54088</v>
      </c>
      <c r="C26" s="18">
        <v>99999999999</v>
      </c>
      <c r="D26" s="10">
        <v>0.43</v>
      </c>
      <c r="E26" s="10">
        <f t="shared" si="0"/>
        <v>0</v>
      </c>
    </row>
    <row r="27" spans="2:11" ht="14.25" customHeight="1" x14ac:dyDescent="0.3">
      <c r="B27" s="17"/>
      <c r="E27" s="15">
        <f>SUM(E7:E26)</f>
        <v>0</v>
      </c>
    </row>
    <row r="28" spans="2:11" ht="18" customHeight="1" x14ac:dyDescent="0.3"/>
    <row r="29" spans="2:11" ht="14.25" hidden="1" customHeight="1" x14ac:dyDescent="0.3">
      <c r="J29" s="31"/>
      <c r="K29" s="31"/>
    </row>
    <row r="30" spans="2:11" ht="14.25" hidden="1" customHeight="1" x14ac:dyDescent="0.3">
      <c r="B30" s="4" t="s">
        <v>2</v>
      </c>
      <c r="C30" s="4" t="s">
        <v>3</v>
      </c>
      <c r="D30" s="4" t="s">
        <v>4</v>
      </c>
      <c r="E30" s="4"/>
      <c r="K30" s="19"/>
    </row>
    <row r="31" spans="2:11" ht="14.25" hidden="1" customHeight="1" x14ac:dyDescent="0.3">
      <c r="B31" s="20">
        <v>0</v>
      </c>
      <c r="C31" s="20">
        <v>1440</v>
      </c>
      <c r="D31" s="20">
        <v>0</v>
      </c>
      <c r="E31" s="21">
        <f t="shared" ref="E31:E50" si="2" xml:space="preserve"> IF($G$34&gt;=B31,IF($G$34&lt;C31,D31,0),0)</f>
        <v>0</v>
      </c>
      <c r="K31" s="22"/>
    </row>
    <row r="32" spans="2:11" ht="14.25" hidden="1" customHeight="1" x14ac:dyDescent="0.3">
      <c r="B32" s="20">
        <f>C31</f>
        <v>1440</v>
      </c>
      <c r="C32" s="20">
        <v>1496</v>
      </c>
      <c r="D32" s="23">
        <v>5.0000000000000001E-3</v>
      </c>
      <c r="E32" s="15">
        <f t="shared" si="2"/>
        <v>0</v>
      </c>
      <c r="F32" s="24"/>
    </row>
    <row r="33" spans="2:7" ht="14.25" hidden="1" customHeight="1" x14ac:dyDescent="0.3">
      <c r="B33" s="20">
        <f t="shared" ref="B33:B50" si="3">C32</f>
        <v>1496</v>
      </c>
      <c r="C33" s="20">
        <v>1592</v>
      </c>
      <c r="D33" s="23">
        <v>1.2999999999999999E-2</v>
      </c>
      <c r="E33" s="15">
        <f t="shared" si="2"/>
        <v>0</v>
      </c>
      <c r="F33" s="24"/>
      <c r="G33" s="11" t="s">
        <v>23</v>
      </c>
    </row>
    <row r="34" spans="2:7" ht="14.25" hidden="1" customHeight="1" x14ac:dyDescent="0.3">
      <c r="B34" s="20">
        <f t="shared" si="3"/>
        <v>1592</v>
      </c>
      <c r="C34" s="20">
        <v>1699</v>
      </c>
      <c r="D34" s="15">
        <v>2.1000000000000001E-2</v>
      </c>
      <c r="E34" s="15">
        <f t="shared" si="2"/>
        <v>0</v>
      </c>
      <c r="F34" s="24"/>
      <c r="G34" s="12"/>
    </row>
    <row r="35" spans="2:7" ht="14.25" hidden="1" customHeight="1" x14ac:dyDescent="0.3">
      <c r="B35" s="20">
        <f t="shared" si="3"/>
        <v>1699</v>
      </c>
      <c r="C35" s="20">
        <v>1816</v>
      </c>
      <c r="D35" s="15">
        <v>2.9000000000000001E-2</v>
      </c>
      <c r="E35" s="15">
        <f t="shared" si="2"/>
        <v>0</v>
      </c>
      <c r="F35" s="24"/>
      <c r="G35" s="13"/>
    </row>
    <row r="36" spans="2:7" ht="14.25" hidden="1" customHeight="1" x14ac:dyDescent="0.3">
      <c r="B36" s="20">
        <f t="shared" si="3"/>
        <v>1816</v>
      </c>
      <c r="C36" s="20">
        <v>1913</v>
      </c>
      <c r="D36" s="15">
        <v>3.5000000000000003E-2</v>
      </c>
      <c r="E36" s="15">
        <f t="shared" si="2"/>
        <v>0</v>
      </c>
      <c r="F36" s="24"/>
    </row>
    <row r="37" spans="2:7" ht="14.25" hidden="1" customHeight="1" x14ac:dyDescent="0.3">
      <c r="B37" s="20">
        <f t="shared" si="3"/>
        <v>1913</v>
      </c>
      <c r="C37" s="20">
        <v>2040</v>
      </c>
      <c r="D37" s="15">
        <v>4.1000000000000002E-2</v>
      </c>
      <c r="E37" s="15">
        <f t="shared" si="2"/>
        <v>0</v>
      </c>
      <c r="F37" s="24"/>
    </row>
    <row r="38" spans="2:7" ht="14.25" hidden="1" customHeight="1" x14ac:dyDescent="0.3">
      <c r="B38" s="20">
        <f t="shared" si="3"/>
        <v>2040</v>
      </c>
      <c r="C38" s="20">
        <v>2414</v>
      </c>
      <c r="D38" s="15">
        <v>5.2999999999999999E-2</v>
      </c>
      <c r="E38" s="15">
        <f t="shared" si="2"/>
        <v>0</v>
      </c>
      <c r="F38" s="24"/>
    </row>
    <row r="39" spans="2:7" ht="14.25" hidden="1" customHeight="1" x14ac:dyDescent="0.3">
      <c r="B39" s="20">
        <f t="shared" si="3"/>
        <v>2414</v>
      </c>
      <c r="C39" s="20">
        <v>2763</v>
      </c>
      <c r="D39" s="15">
        <v>7.4999999999999997E-2</v>
      </c>
      <c r="E39" s="15">
        <f t="shared" si="2"/>
        <v>0</v>
      </c>
      <c r="F39" s="24"/>
    </row>
    <row r="40" spans="2:7" ht="14.25" hidden="1" customHeight="1" x14ac:dyDescent="0.3">
      <c r="B40" s="20">
        <f t="shared" si="3"/>
        <v>2763</v>
      </c>
      <c r="C40" s="20">
        <v>3147</v>
      </c>
      <c r="D40" s="15">
        <v>9.9000000000000005E-2</v>
      </c>
      <c r="E40" s="15">
        <f t="shared" si="2"/>
        <v>0</v>
      </c>
      <c r="F40" s="24"/>
    </row>
    <row r="41" spans="2:7" ht="14.25" hidden="1" customHeight="1" x14ac:dyDescent="0.3">
      <c r="B41" s="20">
        <f t="shared" si="3"/>
        <v>3147</v>
      </c>
      <c r="C41" s="20">
        <v>3543</v>
      </c>
      <c r="D41" s="15">
        <v>0.11899999999999999</v>
      </c>
      <c r="E41" s="15">
        <f t="shared" si="2"/>
        <v>0</v>
      </c>
      <c r="F41" s="24"/>
    </row>
    <row r="42" spans="2:7" ht="14.25" hidden="1" customHeight="1" x14ac:dyDescent="0.3">
      <c r="B42" s="20">
        <f t="shared" si="3"/>
        <v>3543</v>
      </c>
      <c r="C42" s="20">
        <v>4134</v>
      </c>
      <c r="D42" s="15">
        <v>0.13800000000000001</v>
      </c>
      <c r="E42" s="15">
        <f t="shared" si="2"/>
        <v>0</v>
      </c>
      <c r="F42" s="24"/>
    </row>
    <row r="43" spans="2:7" ht="14.25" hidden="1" customHeight="1" x14ac:dyDescent="0.3">
      <c r="B43" s="20">
        <f t="shared" si="3"/>
        <v>4134</v>
      </c>
      <c r="C43" s="20">
        <v>4956</v>
      </c>
      <c r="D43" s="15">
        <v>0.158</v>
      </c>
      <c r="E43" s="15">
        <f t="shared" si="2"/>
        <v>0</v>
      </c>
      <c r="F43" s="24"/>
    </row>
    <row r="44" spans="2:7" ht="14.25" hidden="1" customHeight="1" x14ac:dyDescent="0.3">
      <c r="B44" s="20">
        <f t="shared" si="3"/>
        <v>4956</v>
      </c>
      <c r="C44" s="20">
        <v>6202</v>
      </c>
      <c r="D44" s="15">
        <v>0.17899999999999999</v>
      </c>
      <c r="E44" s="15">
        <f t="shared" si="2"/>
        <v>0</v>
      </c>
      <c r="F44" s="24"/>
    </row>
    <row r="45" spans="2:7" ht="14.25" hidden="1" customHeight="1" x14ac:dyDescent="0.3">
      <c r="B45" s="20">
        <f t="shared" si="3"/>
        <v>6202</v>
      </c>
      <c r="C45" s="20">
        <v>7747</v>
      </c>
      <c r="D45" s="15">
        <v>0.2</v>
      </c>
      <c r="E45" s="15">
        <f t="shared" si="2"/>
        <v>0</v>
      </c>
      <c r="F45" s="24"/>
    </row>
    <row r="46" spans="2:7" ht="14.25" hidden="1" customHeight="1" x14ac:dyDescent="0.3">
      <c r="B46" s="20">
        <f t="shared" si="3"/>
        <v>7747</v>
      </c>
      <c r="C46" s="20">
        <v>10752</v>
      </c>
      <c r="D46" s="15">
        <v>0.24</v>
      </c>
      <c r="E46" s="15">
        <f t="shared" si="2"/>
        <v>0</v>
      </c>
      <c r="F46" s="24"/>
    </row>
    <row r="47" spans="2:7" ht="14.25" hidden="1" customHeight="1" x14ac:dyDescent="0.3">
      <c r="B47" s="20">
        <f t="shared" si="3"/>
        <v>10752</v>
      </c>
      <c r="C47" s="20">
        <v>14563</v>
      </c>
      <c r="D47" s="15">
        <v>0.28000000000000003</v>
      </c>
      <c r="E47" s="15">
        <f t="shared" si="2"/>
        <v>0</v>
      </c>
      <c r="F47" s="24"/>
    </row>
    <row r="48" spans="2:7" ht="14.25" hidden="1" customHeight="1" x14ac:dyDescent="0.3">
      <c r="B48" s="20">
        <f t="shared" si="3"/>
        <v>14563</v>
      </c>
      <c r="C48" s="20">
        <v>22860</v>
      </c>
      <c r="D48" s="15">
        <v>0.33</v>
      </c>
      <c r="E48" s="15">
        <f t="shared" si="2"/>
        <v>0</v>
      </c>
      <c r="F48" s="24"/>
    </row>
    <row r="49" spans="2:6" ht="14.25" hidden="1" customHeight="1" x14ac:dyDescent="0.3">
      <c r="B49" s="20">
        <f t="shared" si="3"/>
        <v>22860</v>
      </c>
      <c r="C49" s="20">
        <v>48967</v>
      </c>
      <c r="D49" s="15">
        <v>0.38</v>
      </c>
      <c r="E49" s="15">
        <f t="shared" si="2"/>
        <v>0</v>
      </c>
      <c r="F49" s="24"/>
    </row>
    <row r="50" spans="2:6" ht="14.25" hidden="1" customHeight="1" x14ac:dyDescent="0.3">
      <c r="B50" s="20">
        <f t="shared" si="3"/>
        <v>48967</v>
      </c>
      <c r="C50" s="25">
        <v>99999999999</v>
      </c>
      <c r="D50" s="15">
        <v>0.43</v>
      </c>
      <c r="E50" s="15">
        <f t="shared" si="2"/>
        <v>0</v>
      </c>
      <c r="F50" s="24"/>
    </row>
    <row r="51" spans="2:6" ht="14.25" hidden="1" customHeight="1" x14ac:dyDescent="0.3">
      <c r="B51" s="17"/>
      <c r="E51" s="15">
        <f>SUM(E31:E50)</f>
        <v>0</v>
      </c>
      <c r="F51" s="26"/>
    </row>
    <row r="52" spans="2:6" ht="15" hidden="1" customHeight="1" x14ac:dyDescent="0.3"/>
    <row r="53" spans="2:6" ht="15" hidden="1" customHeight="1" x14ac:dyDescent="0.3"/>
  </sheetData>
  <mergeCells count="3">
    <mergeCell ref="B1:H1"/>
    <mergeCell ref="G10:H10"/>
    <mergeCell ref="J29:K29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NOTE </vt:lpstr>
      <vt:lpstr>TAUX NEUTRE MAI </vt:lpstr>
      <vt:lpstr>TAUX NEUTRE JANVIER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2025-05-08T11:03:41Z</cp:lastPrinted>
  <dcterms:created xsi:type="dcterms:W3CDTF">2025-05-08T09:26:18Z</dcterms:created>
  <dcterms:modified xsi:type="dcterms:W3CDTF">2025-05-08T11:03:46Z</dcterms:modified>
</cp:coreProperties>
</file>